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ROYECTOS ADJUDICADOS" sheetId="1" r:id="rId1"/>
    <sheet name="PROYECTO NO ADJUDICAD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<sst xmlns="http://schemas.openxmlformats.org/spreadsheetml/2006/main" count="182" uniqueCount="151">
  <si>
    <t>N° Expediente</t>
  </si>
  <si>
    <t>Empresa</t>
  </si>
  <si>
    <t>Título del Proyecto</t>
  </si>
  <si>
    <t>Costo total  del Proyecto</t>
  </si>
  <si>
    <t>Crédito Fiscal otorgado</t>
  </si>
  <si>
    <t>Evaluador</t>
  </si>
  <si>
    <t>%</t>
  </si>
  <si>
    <t>Localidad</t>
  </si>
  <si>
    <t>Olavarría</t>
  </si>
  <si>
    <t>2157-546-13
Alc 15</t>
  </si>
  <si>
    <t>POLYSAN SA</t>
  </si>
  <si>
    <t>Automatización de nueva planta de trituración de dolomita y caliza</t>
  </si>
  <si>
    <t>FERNANDO REAL</t>
  </si>
  <si>
    <t>SNAPPLER SRL</t>
  </si>
  <si>
    <t>EDUARDO OSCAR MARCHESANO</t>
  </si>
  <si>
    <t>SISTEMA TRAMA SRL</t>
  </si>
  <si>
    <t>AFFORD S.A</t>
  </si>
  <si>
    <t>TENCHINA SRL</t>
  </si>
  <si>
    <t>MUTYUN HERMANOS S.R.L</t>
  </si>
  <si>
    <t>AMERICAN CLEANING CENTER SA</t>
  </si>
  <si>
    <t>LABORATORIO BIOLOGICO DE TANDIL SRL</t>
  </si>
  <si>
    <t>EDACI SRL</t>
  </si>
  <si>
    <t>CIENCIA Y TECNOLOGIA EN IMÁGENES SA</t>
  </si>
  <si>
    <t>REMERAS DEL SUR SRL</t>
  </si>
  <si>
    <t>ENRIQUE TKACIK</t>
  </si>
  <si>
    <t>AQUINO, FEDERICO MARTIN</t>
  </si>
  <si>
    <t>Diseño y fabricación de máquina de repujado vertical</t>
  </si>
  <si>
    <t>Innovación en Barriles Contenedores de Líquidos y Sólidos para Industria Cervecera</t>
  </si>
  <si>
    <t>Sustentabilidad ambiental y mejora de gestión</t>
  </si>
  <si>
    <t>Equipo integrado de obra para construcción civil de alta performance</t>
  </si>
  <si>
    <t>Desarrollo de alimentos tradicionales argentinos saludables</t>
  </si>
  <si>
    <t>Incorporación de nueva tecnología productiva en Marmoles La Plata</t>
  </si>
  <si>
    <t>Innovaciones productivas como consecuencia de incorporación de tecnología y nuevos procesos</t>
  </si>
  <si>
    <t>Nueva incorporación de tecnología productiva en sector de molienda</t>
  </si>
  <si>
    <t>Instalación de nuevo centro de fraccionamiento, ampliando la cartera de productos ofrecidos</t>
  </si>
  <si>
    <t xml:space="preserve">Innovaciones tecnológicas en el sector de embolse de Molino Campodónico </t>
  </si>
  <si>
    <t>Diseño y producto innovador de  dispenser de shampoo para manos</t>
  </si>
  <si>
    <t>Desarrollo de un sistema argentino de medición de temperatura por puntos fijos según ITS-90</t>
  </si>
  <si>
    <t xml:space="preserve">Desarrollo de software para el diagnóstico de enfermedades neurodegenerativas </t>
  </si>
  <si>
    <t>Desarrollo y diseño de máquina para el lavado de schablones</t>
  </si>
  <si>
    <t>Evaluación de la actividad antiparasitaria de aceite esencial de laurel frente a Nosema ceranae en colonias de Apis mellifera</t>
  </si>
  <si>
    <t>Modernización Tecnológica para la prestación de Servicios a la Industria Textil-Indumentaria</t>
  </si>
  <si>
    <t xml:space="preserve">San Andrés de Giles </t>
  </si>
  <si>
    <t>Mar del Plata</t>
  </si>
  <si>
    <t>9 DE Julio</t>
  </si>
  <si>
    <t>Tres de Febrero</t>
  </si>
  <si>
    <t>LA Plata</t>
  </si>
  <si>
    <t>San Martín</t>
  </si>
  <si>
    <t xml:space="preserve">Lomas de Zamora </t>
  </si>
  <si>
    <t>San Miguel</t>
  </si>
  <si>
    <t xml:space="preserve">Tandil </t>
  </si>
  <si>
    <t>Tandil</t>
  </si>
  <si>
    <t xml:space="preserve">San Isidro </t>
  </si>
  <si>
    <t>La Matanza</t>
  </si>
  <si>
    <t>Rauch</t>
  </si>
  <si>
    <t xml:space="preserve">La Plata </t>
  </si>
  <si>
    <t xml:space="preserve">Ramos Mejía. </t>
  </si>
  <si>
    <t>2157-546-13
Alc 22</t>
  </si>
  <si>
    <t>2157-546-13
Alc 23</t>
  </si>
  <si>
    <t>2157-546-13
Alc 24</t>
  </si>
  <si>
    <t>2157-546-13
Alc 25</t>
  </si>
  <si>
    <t>2157-546-13
Alc 26</t>
  </si>
  <si>
    <t>2157-546-13
Alc 27</t>
  </si>
  <si>
    <t>2157-546-13
Alc 28</t>
  </si>
  <si>
    <t>2157-546-13
Alc 29</t>
  </si>
  <si>
    <t>2157-546-13
Alc 30</t>
  </si>
  <si>
    <t>2157-546-13
Alc 31</t>
  </si>
  <si>
    <t>2157-546-13
Alc 32</t>
  </si>
  <si>
    <t>2157-546-13
Alc 33</t>
  </si>
  <si>
    <t>2157-546-13
Alc 34</t>
  </si>
  <si>
    <t>2157-546-13
Alc 35</t>
  </si>
  <si>
    <t>2157-546-13
Alc 36</t>
  </si>
  <si>
    <t>2157-546-13
Alc 37</t>
  </si>
  <si>
    <t>2157-546-13
Alc 38</t>
  </si>
  <si>
    <t>2157-546-13
Alc 39</t>
  </si>
  <si>
    <t>2157-546-13
Alc 40</t>
  </si>
  <si>
    <t>2157-546-13
Alc 41</t>
  </si>
  <si>
    <t>2157-546-13
Alc 42</t>
  </si>
  <si>
    <t>2157-546-13
Alc 43</t>
  </si>
  <si>
    <t>2157-546-13
Alc 44</t>
  </si>
  <si>
    <t>2157-546-13
Alc 45</t>
  </si>
  <si>
    <t>Ing. Alfredo Carlos GONZÁLEZ</t>
  </si>
  <si>
    <t>2157-546-13
Alc 46</t>
  </si>
  <si>
    <t>Implantación de nueva línea de pintado Epoxica</t>
  </si>
  <si>
    <t>2157-546-13
Alc 47</t>
  </si>
  <si>
    <t>2157-546-13
Alc 48</t>
  </si>
  <si>
    <t>2157-546-13
Alc 21</t>
  </si>
  <si>
    <t>INDUSTRIA METALÚRGICA LA PLATA SA</t>
  </si>
  <si>
    <t>Modernización y ampliación del sistema neumático de la empresa</t>
  </si>
  <si>
    <t>La Plata</t>
  </si>
  <si>
    <t>Diagnomed SA</t>
  </si>
  <si>
    <t>Mejoras e informatización de la producción y manejo de almacenes en la Cooperativa Los Mimbres</t>
  </si>
  <si>
    <t>Las Flores</t>
  </si>
  <si>
    <t>Startec Argentina SRL</t>
  </si>
  <si>
    <t>2157-546-13
Alc 49</t>
  </si>
  <si>
    <t>Desarrollo de manipuladores ingrávidos inteligentes</t>
  </si>
  <si>
    <t>ALUMINIO REAL SA</t>
  </si>
  <si>
    <t>INDUSTRIAS STHAL SRL</t>
  </si>
  <si>
    <t>DORSCH ELIO RUBEN</t>
  </si>
  <si>
    <t>Diseño de semiremolque SIDER con tercer eje autodireccional</t>
  </si>
  <si>
    <t>Calidad de la miel: Nuevo método rápido para el análisis de los parámetros físico químicos de la miel mediante técnicas espectroscópicas vibracionales.</t>
  </si>
  <si>
    <t>VIOLA CRISTIAN OMAR</t>
  </si>
  <si>
    <t>Desarrollo de fresadora con CNC para mecanizado de piezas metálicas</t>
  </si>
  <si>
    <t>9 de Julio</t>
  </si>
  <si>
    <t>Modernizacion de laboratorio/certificación GMP (Good Manufacature Practices)</t>
  </si>
  <si>
    <t>TIPICO DISEÑO SA</t>
  </si>
  <si>
    <t>ALIMENTOS TANDIL SA</t>
  </si>
  <si>
    <t>MOLINOS HARINEROS CLABECQ SA</t>
  </si>
  <si>
    <t xml:space="preserve">S.A MIGUEL CAMPODONICO LTDA </t>
  </si>
  <si>
    <t>Rediseño a escala industrial del prototipo de polarímetro</t>
  </si>
  <si>
    <t>CARLOS ALBERTO HERRERIA</t>
  </si>
  <si>
    <t>Silo Galvanizado base elevada a 60º tipo mecano</t>
  </si>
  <si>
    <t>RM SEGURIDAD AMBIENTAL SA</t>
  </si>
  <si>
    <t>COOPERATIVA DE TRABAJO LOS MIMBRES LTDA</t>
  </si>
  <si>
    <t>2157-546-13
Alc 20</t>
  </si>
  <si>
    <t>INDUSTRIAS GR SRL</t>
  </si>
  <si>
    <t>Desarrollo innovador de pandroles para sujeción de vías de ferrocarril</t>
  </si>
  <si>
    <t>Teytu tecnología y turismo</t>
  </si>
  <si>
    <t>Innovación tecnológica del sistema de produción de resortes y repuestos para pasto</t>
  </si>
  <si>
    <t>MARMOLES LA PLATA SA</t>
  </si>
  <si>
    <t>TOTALES</t>
  </si>
  <si>
    <t>Ing. Daniel Oscar TOVIO</t>
  </si>
  <si>
    <t xml:space="preserve">Ing. Mario Gabriel CRESPI     </t>
  </si>
  <si>
    <t xml:space="preserve">Lic. Eladio CARPINTERO </t>
  </si>
  <si>
    <t xml:space="preserve">Lic. Gabriel DEFRANCO    </t>
  </si>
  <si>
    <t>Ing. Armando DE GIUSTI</t>
  </si>
  <si>
    <t xml:space="preserve">Lic. Gabriel DEFRANCO  </t>
  </si>
  <si>
    <t xml:space="preserve">Ing. Claudio VILLEGAS              </t>
  </si>
  <si>
    <t>Tec. Jorge SOTA</t>
  </si>
  <si>
    <t xml:space="preserve">Ing. Claudio VILLEGAS             </t>
  </si>
  <si>
    <t xml:space="preserve">Ing. Claudio MARTINS           </t>
  </si>
  <si>
    <t xml:space="preserve">Ing. Claudio MARTINS             </t>
  </si>
  <si>
    <t xml:space="preserve">Ing. Adriana ALIPPI          </t>
  </si>
  <si>
    <t xml:space="preserve">Lic. Gabriel DEFRANCO          </t>
  </si>
  <si>
    <t>Dra. Norma GIUSTO</t>
  </si>
  <si>
    <t>Implementación de Programas de Screening para la detección de Preeclampsia</t>
  </si>
  <si>
    <t xml:space="preserve">Ing. Mario Gabriel CRESPI      </t>
  </si>
  <si>
    <t>Gral. Pueyrredón</t>
  </si>
  <si>
    <t>Costo total del proyecto presentado</t>
  </si>
  <si>
    <t>Credito solicitado</t>
  </si>
  <si>
    <t>Crédito fiscal otorgado</t>
  </si>
  <si>
    <t>Costo  total  del Proyecto aprobado por evaluador</t>
  </si>
  <si>
    <t>Crédito Fiscal aprobado por evaluador</t>
  </si>
  <si>
    <t>CREDITO FISCAL OTORGADO</t>
  </si>
  <si>
    <t>CRÉDITO FISCAL aprobado por evaluador</t>
  </si>
  <si>
    <t>MONTO TOTAL DE PROYECTOS aprobado por evaluador:</t>
  </si>
  <si>
    <t>Ing. Claudio VILLEGAS</t>
  </si>
  <si>
    <t>Proyectos de Crédito Fiscal - Convocatoria   2013</t>
  </si>
  <si>
    <t>Proyectos de Crédito Fiscal - Convocatoria    2013</t>
  </si>
  <si>
    <t xml:space="preserve">                       Acta 1394 - Anexo IV</t>
  </si>
  <si>
    <t>Acta 1394 - Anexo V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</si>
</sst>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  <numFmt numFmtId="202" formatCode="[$$-2C0A]\ #,##0.00;[$$-2C0A]\ \-#,##0.00"/>
    <numFmt numFmtId="203" formatCode="[$$-2C0A]\ #,##0.0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200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201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01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02" fontId="8" fillId="33" borderId="10" xfId="0" applyNumberFormat="1" applyFont="1" applyFill="1" applyBorder="1" applyAlignment="1">
      <alignment horizontal="center" vertical="center" wrapText="1"/>
    </xf>
    <xf numFmtId="201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00" fontId="7" fillId="0" borderId="1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201" fontId="5" fillId="0" borderId="0" xfId="0" applyNumberFormat="1" applyFont="1" applyAlignment="1">
      <alignment/>
    </xf>
    <xf numFmtId="201" fontId="8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12</xdr:col>
      <xdr:colOff>200025</xdr:colOff>
      <xdr:row>4</xdr:row>
      <xdr:rowOff>47625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991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2</xdr:row>
      <xdr:rowOff>104775</xdr:rowOff>
    </xdr:to>
    <xdr:pic>
      <xdr:nvPicPr>
        <xdr:cNvPr id="1" name="Picture 2" descr="logo 31-05-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62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25.28125" style="0" customWidth="1"/>
    <col min="5" max="5" width="16.140625" style="0" customWidth="1"/>
    <col min="6" max="6" width="11.28125" style="0" customWidth="1"/>
    <col min="7" max="7" width="20.00390625" style="0" bestFit="1" customWidth="1"/>
    <col min="8" max="8" width="5.00390625" style="0" customWidth="1"/>
    <col min="9" max="9" width="11.57421875" style="0" customWidth="1"/>
    <col min="10" max="10" width="15.00390625" style="0" customWidth="1"/>
    <col min="11" max="11" width="14.8515625" style="0" customWidth="1"/>
    <col min="12" max="12" width="14.00390625" style="0" customWidth="1"/>
    <col min="13" max="21" width="9.140625" style="0" customWidth="1"/>
    <col min="22" max="22" width="8.421875" style="0" customWidth="1"/>
  </cols>
  <sheetData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4"/>
      <c r="C6" s="4"/>
      <c r="D6" s="4"/>
      <c r="E6" s="46" t="s">
        <v>149</v>
      </c>
      <c r="F6" s="46"/>
      <c r="G6" s="4"/>
      <c r="H6" s="4"/>
      <c r="I6" s="4"/>
      <c r="J6" s="4"/>
      <c r="K6" s="4"/>
      <c r="L6" s="4"/>
    </row>
    <row r="7" spans="2:14" ht="15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"/>
      <c r="N7" s="2"/>
    </row>
    <row r="8" spans="2:14" ht="15.75">
      <c r="B8" s="36" t="s">
        <v>148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1"/>
      <c r="N8" s="1"/>
    </row>
    <row r="9" spans="2:12" s="3" customFormat="1" ht="86.25" customHeight="1">
      <c r="B9" s="10" t="s">
        <v>0</v>
      </c>
      <c r="C9" s="10" t="s">
        <v>1</v>
      </c>
      <c r="D9" s="10" t="s">
        <v>2</v>
      </c>
      <c r="E9" s="10" t="s">
        <v>138</v>
      </c>
      <c r="F9" s="10" t="s">
        <v>139</v>
      </c>
      <c r="G9" s="10" t="s">
        <v>141</v>
      </c>
      <c r="H9" s="10" t="s">
        <v>6</v>
      </c>
      <c r="I9" s="10" t="s">
        <v>142</v>
      </c>
      <c r="J9" s="10" t="s">
        <v>140</v>
      </c>
      <c r="K9" s="10" t="s">
        <v>7</v>
      </c>
      <c r="L9" s="10" t="s">
        <v>5</v>
      </c>
    </row>
    <row r="10" spans="2:12" s="3" customFormat="1" ht="51.75" customHeight="1">
      <c r="B10" s="11" t="s">
        <v>9</v>
      </c>
      <c r="C10" s="15" t="s">
        <v>10</v>
      </c>
      <c r="D10" s="15" t="s">
        <v>11</v>
      </c>
      <c r="E10" s="21">
        <v>226794</v>
      </c>
      <c r="F10" s="21">
        <v>113397</v>
      </c>
      <c r="G10" s="21">
        <v>150000</v>
      </c>
      <c r="H10" s="22">
        <v>0.5</v>
      </c>
      <c r="I10" s="21">
        <f>G10*H10</f>
        <v>75000</v>
      </c>
      <c r="J10" s="21">
        <f aca="true" t="shared" si="0" ref="J10:J37">I10*0.83</f>
        <v>62250</v>
      </c>
      <c r="K10" s="19" t="s">
        <v>8</v>
      </c>
      <c r="L10" s="19" t="s">
        <v>124</v>
      </c>
    </row>
    <row r="11" spans="2:12" s="3" customFormat="1" ht="51.75" customHeight="1">
      <c r="B11" s="12" t="s">
        <v>114</v>
      </c>
      <c r="C11" s="15" t="s">
        <v>115</v>
      </c>
      <c r="D11" s="15" t="s">
        <v>116</v>
      </c>
      <c r="E11" s="21">
        <v>406000</v>
      </c>
      <c r="F11" s="21">
        <v>146160</v>
      </c>
      <c r="G11" s="21">
        <v>374000</v>
      </c>
      <c r="H11" s="22">
        <v>0.36</v>
      </c>
      <c r="I11" s="21">
        <f>G11*H11</f>
        <v>134640</v>
      </c>
      <c r="J11" s="21">
        <f t="shared" si="0"/>
        <v>111751.2</v>
      </c>
      <c r="K11" s="19" t="s">
        <v>45</v>
      </c>
      <c r="L11" s="19" t="s">
        <v>121</v>
      </c>
    </row>
    <row r="12" spans="2:12" s="3" customFormat="1" ht="51.75" customHeight="1">
      <c r="B12" s="12" t="s">
        <v>86</v>
      </c>
      <c r="C12" s="15" t="s">
        <v>87</v>
      </c>
      <c r="D12" s="15" t="s">
        <v>88</v>
      </c>
      <c r="E12" s="18">
        <v>206823</v>
      </c>
      <c r="F12" s="18">
        <v>99275.04</v>
      </c>
      <c r="G12" s="18">
        <v>206823</v>
      </c>
      <c r="H12" s="17">
        <v>0.48</v>
      </c>
      <c r="I12" s="18">
        <f>G12*H12</f>
        <v>99275.04</v>
      </c>
      <c r="J12" s="21">
        <f t="shared" si="0"/>
        <v>82398.28319999999</v>
      </c>
      <c r="K12" s="15" t="s">
        <v>89</v>
      </c>
      <c r="L12" s="15" t="s">
        <v>122</v>
      </c>
    </row>
    <row r="13" spans="2:12" s="3" customFormat="1" ht="51.75" customHeight="1">
      <c r="B13" s="12" t="s">
        <v>57</v>
      </c>
      <c r="C13" s="15" t="s">
        <v>96</v>
      </c>
      <c r="D13" s="15" t="s">
        <v>26</v>
      </c>
      <c r="E13" s="16">
        <v>322000</v>
      </c>
      <c r="F13" s="16">
        <v>148120</v>
      </c>
      <c r="G13" s="16">
        <v>322000</v>
      </c>
      <c r="H13" s="17">
        <v>0.46</v>
      </c>
      <c r="I13" s="18">
        <f>H13*G13</f>
        <v>148120</v>
      </c>
      <c r="J13" s="21">
        <f t="shared" si="0"/>
        <v>122939.59999999999</v>
      </c>
      <c r="K13" s="23" t="s">
        <v>45</v>
      </c>
      <c r="L13" s="15" t="s">
        <v>122</v>
      </c>
    </row>
    <row r="14" spans="2:12" s="3" customFormat="1" ht="67.5" customHeight="1">
      <c r="B14" s="12" t="s">
        <v>58</v>
      </c>
      <c r="C14" s="15" t="s">
        <v>97</v>
      </c>
      <c r="D14" s="15" t="s">
        <v>99</v>
      </c>
      <c r="E14" s="16">
        <v>128140</v>
      </c>
      <c r="F14" s="16">
        <v>64070</v>
      </c>
      <c r="G14" s="16">
        <v>128140</v>
      </c>
      <c r="H14" s="17">
        <v>0.5</v>
      </c>
      <c r="I14" s="18">
        <f>G14*H14</f>
        <v>64070</v>
      </c>
      <c r="J14" s="21">
        <f t="shared" si="0"/>
        <v>53178.1</v>
      </c>
      <c r="K14" s="23" t="s">
        <v>42</v>
      </c>
      <c r="L14" s="19" t="s">
        <v>121</v>
      </c>
    </row>
    <row r="15" spans="2:12" s="3" customFormat="1" ht="63" customHeight="1">
      <c r="B15" s="12" t="s">
        <v>59</v>
      </c>
      <c r="C15" s="15" t="s">
        <v>98</v>
      </c>
      <c r="D15" s="15" t="s">
        <v>100</v>
      </c>
      <c r="E15" s="24">
        <v>135250</v>
      </c>
      <c r="F15" s="24">
        <v>67625</v>
      </c>
      <c r="G15" s="24">
        <v>135250</v>
      </c>
      <c r="H15" s="17">
        <v>0.5</v>
      </c>
      <c r="I15" s="18">
        <f>H15*G15</f>
        <v>67625</v>
      </c>
      <c r="J15" s="21">
        <f t="shared" si="0"/>
        <v>56128.75</v>
      </c>
      <c r="K15" s="23" t="s">
        <v>43</v>
      </c>
      <c r="L15" s="15" t="s">
        <v>123</v>
      </c>
    </row>
    <row r="16" spans="2:12" s="3" customFormat="1" ht="51.75" customHeight="1">
      <c r="B16" s="12" t="s">
        <v>60</v>
      </c>
      <c r="C16" s="15" t="s">
        <v>101</v>
      </c>
      <c r="D16" s="15" t="s">
        <v>102</v>
      </c>
      <c r="E16" s="16">
        <v>292290</v>
      </c>
      <c r="F16" s="16">
        <v>146145</v>
      </c>
      <c r="G16" s="16">
        <v>150000</v>
      </c>
      <c r="H16" s="17">
        <v>0.5</v>
      </c>
      <c r="I16" s="16">
        <f>G16*H16</f>
        <v>75000</v>
      </c>
      <c r="J16" s="21">
        <f t="shared" si="0"/>
        <v>62250</v>
      </c>
      <c r="K16" s="23" t="s">
        <v>8</v>
      </c>
      <c r="L16" s="15" t="s">
        <v>124</v>
      </c>
    </row>
    <row r="17" spans="2:12" s="3" customFormat="1" ht="51.75" customHeight="1">
      <c r="B17" s="12" t="s">
        <v>61</v>
      </c>
      <c r="C17" s="15" t="s">
        <v>12</v>
      </c>
      <c r="D17" s="15" t="s">
        <v>27</v>
      </c>
      <c r="E17" s="16">
        <v>303953</v>
      </c>
      <c r="F17" s="16">
        <v>148936.97</v>
      </c>
      <c r="G17" s="16">
        <v>303953</v>
      </c>
      <c r="H17" s="17">
        <v>0.49</v>
      </c>
      <c r="I17" s="18">
        <f>G17*H17</f>
        <v>148936.97</v>
      </c>
      <c r="J17" s="21">
        <f t="shared" si="0"/>
        <v>123617.68509999999</v>
      </c>
      <c r="K17" s="23" t="s">
        <v>103</v>
      </c>
      <c r="L17" s="15" t="s">
        <v>81</v>
      </c>
    </row>
    <row r="18" spans="2:12" s="3" customFormat="1" ht="34.5" customHeight="1">
      <c r="B18" s="12" t="s">
        <v>62</v>
      </c>
      <c r="C18" s="15" t="s">
        <v>13</v>
      </c>
      <c r="D18" s="15" t="s">
        <v>117</v>
      </c>
      <c r="E18" s="18">
        <v>227350</v>
      </c>
      <c r="F18" s="18">
        <v>113675</v>
      </c>
      <c r="G18" s="18">
        <v>174750</v>
      </c>
      <c r="H18" s="17">
        <v>0.5</v>
      </c>
      <c r="I18" s="25">
        <f>G18*H18</f>
        <v>87375</v>
      </c>
      <c r="J18" s="21">
        <f t="shared" si="0"/>
        <v>72521.25</v>
      </c>
      <c r="K18" s="23" t="s">
        <v>89</v>
      </c>
      <c r="L18" s="15" t="s">
        <v>125</v>
      </c>
    </row>
    <row r="19" spans="2:12" s="3" customFormat="1" ht="51.75" customHeight="1">
      <c r="B19" s="12" t="s">
        <v>64</v>
      </c>
      <c r="C19" s="15" t="s">
        <v>15</v>
      </c>
      <c r="D19" s="15" t="s">
        <v>29</v>
      </c>
      <c r="E19" s="16">
        <v>283390</v>
      </c>
      <c r="F19" s="16">
        <v>141695</v>
      </c>
      <c r="G19" s="16">
        <v>283390</v>
      </c>
      <c r="H19" s="17">
        <v>0.5</v>
      </c>
      <c r="I19" s="18">
        <f aca="true" t="shared" si="1" ref="I19:I37">G19*H19</f>
        <v>141695</v>
      </c>
      <c r="J19" s="21">
        <f t="shared" si="0"/>
        <v>117606.84999999999</v>
      </c>
      <c r="K19" s="23" t="s">
        <v>8</v>
      </c>
      <c r="L19" s="15" t="s">
        <v>128</v>
      </c>
    </row>
    <row r="20" spans="2:12" s="3" customFormat="1" ht="51.75" customHeight="1">
      <c r="B20" s="12" t="s">
        <v>65</v>
      </c>
      <c r="C20" s="15" t="s">
        <v>16</v>
      </c>
      <c r="D20" s="15" t="s">
        <v>104</v>
      </c>
      <c r="E20" s="16">
        <v>201963.73</v>
      </c>
      <c r="F20" s="16">
        <v>101725.25</v>
      </c>
      <c r="G20" s="16">
        <v>201963.73</v>
      </c>
      <c r="H20" s="17">
        <v>0.45</v>
      </c>
      <c r="I20" s="18">
        <f t="shared" si="1"/>
        <v>90883.67850000001</v>
      </c>
      <c r="J20" s="21">
        <f t="shared" si="0"/>
        <v>75433.45315500001</v>
      </c>
      <c r="K20" s="23" t="s">
        <v>48</v>
      </c>
      <c r="L20" s="15" t="s">
        <v>123</v>
      </c>
    </row>
    <row r="21" spans="2:12" s="3" customFormat="1" ht="51.75" customHeight="1">
      <c r="B21" s="12" t="s">
        <v>66</v>
      </c>
      <c r="C21" s="15" t="s">
        <v>17</v>
      </c>
      <c r="D21" s="15" t="s">
        <v>30</v>
      </c>
      <c r="E21" s="16">
        <v>278985</v>
      </c>
      <c r="F21" s="16">
        <v>139492.5</v>
      </c>
      <c r="G21" s="16">
        <v>127500</v>
      </c>
      <c r="H21" s="17">
        <v>0.5</v>
      </c>
      <c r="I21" s="18">
        <f t="shared" si="1"/>
        <v>63750</v>
      </c>
      <c r="J21" s="21">
        <f t="shared" si="0"/>
        <v>52912.5</v>
      </c>
      <c r="K21" s="23" t="s">
        <v>49</v>
      </c>
      <c r="L21" s="15" t="s">
        <v>127</v>
      </c>
    </row>
    <row r="22" spans="2:12" s="3" customFormat="1" ht="51.75" customHeight="1">
      <c r="B22" s="12" t="s">
        <v>67</v>
      </c>
      <c r="C22" s="15" t="s">
        <v>18</v>
      </c>
      <c r="D22" s="15" t="s">
        <v>118</v>
      </c>
      <c r="E22" s="16">
        <v>370771.8</v>
      </c>
      <c r="F22" s="16">
        <v>148308.72</v>
      </c>
      <c r="G22" s="16">
        <v>357011.05</v>
      </c>
      <c r="H22" s="17">
        <v>0.27</v>
      </c>
      <c r="I22" s="18">
        <f t="shared" si="1"/>
        <v>96392.9835</v>
      </c>
      <c r="J22" s="21">
        <f t="shared" si="0"/>
        <v>80006.176305</v>
      </c>
      <c r="K22" s="23" t="s">
        <v>44</v>
      </c>
      <c r="L22" s="15" t="s">
        <v>123</v>
      </c>
    </row>
    <row r="23" spans="2:12" s="3" customFormat="1" ht="51.75" customHeight="1">
      <c r="B23" s="12" t="s">
        <v>68</v>
      </c>
      <c r="C23" s="15" t="s">
        <v>119</v>
      </c>
      <c r="D23" s="15" t="s">
        <v>31</v>
      </c>
      <c r="E23" s="16">
        <v>347564</v>
      </c>
      <c r="F23" s="16">
        <v>149452.52</v>
      </c>
      <c r="G23" s="16">
        <v>347564</v>
      </c>
      <c r="H23" s="17">
        <v>0.28</v>
      </c>
      <c r="I23" s="18">
        <f t="shared" si="1"/>
        <v>97317.92000000001</v>
      </c>
      <c r="J23" s="21">
        <f t="shared" si="0"/>
        <v>80773.8736</v>
      </c>
      <c r="K23" s="23" t="s">
        <v>46</v>
      </c>
      <c r="L23" s="15" t="s">
        <v>128</v>
      </c>
    </row>
    <row r="24" spans="2:12" s="3" customFormat="1" ht="51.75" customHeight="1">
      <c r="B24" s="12" t="s">
        <v>69</v>
      </c>
      <c r="C24" s="15" t="s">
        <v>105</v>
      </c>
      <c r="D24" s="15" t="s">
        <v>32</v>
      </c>
      <c r="E24" s="16">
        <v>361700</v>
      </c>
      <c r="F24" s="16">
        <v>148297</v>
      </c>
      <c r="G24" s="16">
        <v>182250</v>
      </c>
      <c r="H24" s="17">
        <v>0.41</v>
      </c>
      <c r="I24" s="16">
        <f t="shared" si="1"/>
        <v>74722.5</v>
      </c>
      <c r="J24" s="21">
        <f t="shared" si="0"/>
        <v>62019.674999999996</v>
      </c>
      <c r="K24" s="23" t="s">
        <v>46</v>
      </c>
      <c r="L24" s="15" t="s">
        <v>129</v>
      </c>
    </row>
    <row r="25" spans="2:12" s="3" customFormat="1" ht="42" customHeight="1">
      <c r="B25" s="12" t="s">
        <v>70</v>
      </c>
      <c r="C25" s="15" t="s">
        <v>106</v>
      </c>
      <c r="D25" s="15" t="s">
        <v>33</v>
      </c>
      <c r="E25" s="16">
        <v>308950</v>
      </c>
      <c r="F25" s="16">
        <v>148296</v>
      </c>
      <c r="G25" s="16">
        <v>308950</v>
      </c>
      <c r="H25" s="17">
        <v>0.48</v>
      </c>
      <c r="I25" s="16">
        <f t="shared" si="1"/>
        <v>148296</v>
      </c>
      <c r="J25" s="21">
        <f t="shared" si="0"/>
        <v>123085.68</v>
      </c>
      <c r="K25" s="23" t="s">
        <v>50</v>
      </c>
      <c r="L25" s="15" t="s">
        <v>130</v>
      </c>
    </row>
    <row r="26" spans="2:12" s="3" customFormat="1" ht="46.5" customHeight="1">
      <c r="B26" s="12" t="s">
        <v>71</v>
      </c>
      <c r="C26" s="15" t="s">
        <v>107</v>
      </c>
      <c r="D26" s="15" t="s">
        <v>34</v>
      </c>
      <c r="E26" s="16">
        <v>356550</v>
      </c>
      <c r="F26" s="16">
        <v>149982.76</v>
      </c>
      <c r="G26" s="16">
        <v>356550</v>
      </c>
      <c r="H26" s="17">
        <v>0.42</v>
      </c>
      <c r="I26" s="16">
        <f t="shared" si="1"/>
        <v>149751</v>
      </c>
      <c r="J26" s="21">
        <f t="shared" si="0"/>
        <v>124293.32999999999</v>
      </c>
      <c r="K26" s="23" t="s">
        <v>51</v>
      </c>
      <c r="L26" s="15" t="s">
        <v>130</v>
      </c>
    </row>
    <row r="27" spans="2:12" s="3" customFormat="1" ht="44.25" customHeight="1">
      <c r="B27" s="12" t="s">
        <v>72</v>
      </c>
      <c r="C27" s="15" t="s">
        <v>108</v>
      </c>
      <c r="D27" s="15" t="s">
        <v>35</v>
      </c>
      <c r="E27" s="16">
        <v>361790</v>
      </c>
      <c r="F27" s="16">
        <v>148333.9</v>
      </c>
      <c r="G27" s="16">
        <v>351790</v>
      </c>
      <c r="H27" s="17">
        <v>0.41</v>
      </c>
      <c r="I27" s="16">
        <f t="shared" si="1"/>
        <v>144233.9</v>
      </c>
      <c r="J27" s="21">
        <f t="shared" si="0"/>
        <v>119714.13699999999</v>
      </c>
      <c r="K27" s="23" t="s">
        <v>89</v>
      </c>
      <c r="L27" s="15" t="s">
        <v>123</v>
      </c>
    </row>
    <row r="28" spans="2:12" s="3" customFormat="1" ht="45.75" customHeight="1">
      <c r="B28" s="12" t="s">
        <v>73</v>
      </c>
      <c r="C28" s="15" t="s">
        <v>19</v>
      </c>
      <c r="D28" s="15" t="s">
        <v>36</v>
      </c>
      <c r="E28" s="16">
        <v>304556</v>
      </c>
      <c r="F28" s="16">
        <v>149232.44</v>
      </c>
      <c r="G28" s="16">
        <v>199000</v>
      </c>
      <c r="H28" s="17">
        <v>0.49</v>
      </c>
      <c r="I28" s="16">
        <f t="shared" si="1"/>
        <v>97510</v>
      </c>
      <c r="J28" s="21">
        <f t="shared" si="0"/>
        <v>80933.3</v>
      </c>
      <c r="K28" s="23" t="s">
        <v>52</v>
      </c>
      <c r="L28" s="15" t="s">
        <v>129</v>
      </c>
    </row>
    <row r="29" spans="2:12" s="3" customFormat="1" ht="39" customHeight="1">
      <c r="B29" s="12" t="s">
        <v>74</v>
      </c>
      <c r="C29" s="15" t="s">
        <v>20</v>
      </c>
      <c r="D29" s="15" t="s">
        <v>109</v>
      </c>
      <c r="E29" s="16">
        <v>376072.9</v>
      </c>
      <c r="F29" s="16">
        <v>146668.43</v>
      </c>
      <c r="G29" s="16">
        <v>376072.9</v>
      </c>
      <c r="H29" s="17">
        <v>0.39</v>
      </c>
      <c r="I29" s="18">
        <f t="shared" si="1"/>
        <v>146668.431</v>
      </c>
      <c r="J29" s="21">
        <f t="shared" si="0"/>
        <v>121734.79773</v>
      </c>
      <c r="K29" s="15" t="s">
        <v>50</v>
      </c>
      <c r="L29" s="15" t="s">
        <v>123</v>
      </c>
    </row>
    <row r="30" spans="2:12" s="3" customFormat="1" ht="51.75" customHeight="1">
      <c r="B30" s="12" t="s">
        <v>75</v>
      </c>
      <c r="C30" s="15" t="s">
        <v>21</v>
      </c>
      <c r="D30" s="15" t="s">
        <v>37</v>
      </c>
      <c r="E30" s="16">
        <v>305925</v>
      </c>
      <c r="F30" s="16">
        <v>149903.25</v>
      </c>
      <c r="G30" s="16">
        <v>305925</v>
      </c>
      <c r="H30" s="17">
        <v>0.49</v>
      </c>
      <c r="I30" s="18">
        <f t="shared" si="1"/>
        <v>149903.25</v>
      </c>
      <c r="J30" s="21">
        <f t="shared" si="0"/>
        <v>124419.6975</v>
      </c>
      <c r="K30" s="16" t="s">
        <v>53</v>
      </c>
      <c r="L30" s="15" t="s">
        <v>136</v>
      </c>
    </row>
    <row r="31" spans="2:12" s="3" customFormat="1" ht="38.25" customHeight="1">
      <c r="B31" s="12" t="s">
        <v>76</v>
      </c>
      <c r="C31" s="15" t="s">
        <v>110</v>
      </c>
      <c r="D31" s="15" t="s">
        <v>111</v>
      </c>
      <c r="E31" s="16">
        <v>637039.83</v>
      </c>
      <c r="F31" s="16">
        <v>146519.16</v>
      </c>
      <c r="G31" s="16">
        <v>637039.83</v>
      </c>
      <c r="H31" s="17">
        <v>0.23</v>
      </c>
      <c r="I31" s="18">
        <f t="shared" si="1"/>
        <v>146519.1609</v>
      </c>
      <c r="J31" s="21">
        <f t="shared" si="0"/>
        <v>121610.90354699998</v>
      </c>
      <c r="K31" s="16" t="s">
        <v>54</v>
      </c>
      <c r="L31" s="15" t="s">
        <v>131</v>
      </c>
    </row>
    <row r="32" spans="2:12" s="3" customFormat="1" ht="51.75" customHeight="1">
      <c r="B32" s="12" t="s">
        <v>79</v>
      </c>
      <c r="C32" s="15" t="s">
        <v>24</v>
      </c>
      <c r="D32" s="15" t="s">
        <v>40</v>
      </c>
      <c r="E32" s="16">
        <v>152800</v>
      </c>
      <c r="F32" s="16">
        <v>76400</v>
      </c>
      <c r="G32" s="16">
        <v>50300</v>
      </c>
      <c r="H32" s="17">
        <v>0.5</v>
      </c>
      <c r="I32" s="16">
        <f t="shared" si="1"/>
        <v>25150</v>
      </c>
      <c r="J32" s="21">
        <f t="shared" si="0"/>
        <v>20874.5</v>
      </c>
      <c r="K32" s="23" t="s">
        <v>137</v>
      </c>
      <c r="L32" s="15" t="s">
        <v>132</v>
      </c>
    </row>
    <row r="33" spans="2:12" s="3" customFormat="1" ht="46.5" customHeight="1">
      <c r="B33" s="12" t="s">
        <v>80</v>
      </c>
      <c r="C33" s="15" t="s">
        <v>25</v>
      </c>
      <c r="D33" s="15" t="s">
        <v>41</v>
      </c>
      <c r="E33" s="16">
        <v>191000</v>
      </c>
      <c r="F33" s="16">
        <v>95500</v>
      </c>
      <c r="G33" s="16">
        <v>100000</v>
      </c>
      <c r="H33" s="17">
        <v>0.5</v>
      </c>
      <c r="I33" s="16">
        <f t="shared" si="1"/>
        <v>50000</v>
      </c>
      <c r="J33" s="21">
        <f t="shared" si="0"/>
        <v>41500</v>
      </c>
      <c r="K33" s="23" t="s">
        <v>137</v>
      </c>
      <c r="L33" s="15" t="s">
        <v>133</v>
      </c>
    </row>
    <row r="34" spans="2:12" s="3" customFormat="1" ht="29.25" customHeight="1">
      <c r="B34" s="12" t="s">
        <v>82</v>
      </c>
      <c r="C34" s="15" t="s">
        <v>112</v>
      </c>
      <c r="D34" s="15" t="s">
        <v>83</v>
      </c>
      <c r="E34" s="18">
        <v>325635</v>
      </c>
      <c r="F34" s="18">
        <v>97690.5</v>
      </c>
      <c r="G34" s="18">
        <v>325635</v>
      </c>
      <c r="H34" s="17">
        <v>0.3</v>
      </c>
      <c r="I34" s="18">
        <f t="shared" si="1"/>
        <v>97690.5</v>
      </c>
      <c r="J34" s="21">
        <f t="shared" si="0"/>
        <v>81083.11499999999</v>
      </c>
      <c r="K34" s="15" t="s">
        <v>8</v>
      </c>
      <c r="L34" s="15" t="s">
        <v>123</v>
      </c>
    </row>
    <row r="35" spans="1:12" s="3" customFormat="1" ht="42.75" customHeight="1">
      <c r="A35" s="28"/>
      <c r="B35" s="12" t="s">
        <v>84</v>
      </c>
      <c r="C35" s="15" t="s">
        <v>113</v>
      </c>
      <c r="D35" s="15" t="s">
        <v>91</v>
      </c>
      <c r="E35" s="16">
        <v>216600</v>
      </c>
      <c r="F35" s="16">
        <v>99636</v>
      </c>
      <c r="G35" s="16">
        <v>182000</v>
      </c>
      <c r="H35" s="17">
        <v>0.46</v>
      </c>
      <c r="I35" s="18">
        <f t="shared" si="1"/>
        <v>83720</v>
      </c>
      <c r="J35" s="21">
        <f t="shared" si="0"/>
        <v>69487.59999999999</v>
      </c>
      <c r="K35" s="15" t="s">
        <v>92</v>
      </c>
      <c r="L35" s="15" t="s">
        <v>125</v>
      </c>
    </row>
    <row r="36" spans="2:12" s="3" customFormat="1" ht="39.75" customHeight="1">
      <c r="B36" s="12" t="s">
        <v>85</v>
      </c>
      <c r="C36" s="15" t="s">
        <v>90</v>
      </c>
      <c r="D36" s="15" t="s">
        <v>135</v>
      </c>
      <c r="E36" s="18">
        <v>133080</v>
      </c>
      <c r="F36" s="18">
        <v>66540</v>
      </c>
      <c r="G36" s="18">
        <v>133080</v>
      </c>
      <c r="H36" s="17">
        <v>0.5</v>
      </c>
      <c r="I36" s="18">
        <f t="shared" si="1"/>
        <v>66540</v>
      </c>
      <c r="J36" s="21">
        <f t="shared" si="0"/>
        <v>55228.2</v>
      </c>
      <c r="K36" s="15" t="s">
        <v>53</v>
      </c>
      <c r="L36" s="15" t="s">
        <v>134</v>
      </c>
    </row>
    <row r="37" spans="1:12" s="3" customFormat="1" ht="39" customHeight="1">
      <c r="A37" s="20"/>
      <c r="B37" s="12" t="s">
        <v>94</v>
      </c>
      <c r="C37" s="15" t="s">
        <v>93</v>
      </c>
      <c r="D37" s="15" t="s">
        <v>95</v>
      </c>
      <c r="E37" s="16">
        <v>299350</v>
      </c>
      <c r="F37" s="16">
        <v>149675</v>
      </c>
      <c r="G37" s="16">
        <v>299350</v>
      </c>
      <c r="H37" s="17">
        <v>0.5</v>
      </c>
      <c r="I37" s="18">
        <f t="shared" si="1"/>
        <v>149675</v>
      </c>
      <c r="J37" s="21">
        <f t="shared" si="0"/>
        <v>124230.25</v>
      </c>
      <c r="K37" s="15" t="s">
        <v>45</v>
      </c>
      <c r="L37" s="15" t="s">
        <v>146</v>
      </c>
    </row>
    <row r="38" spans="1:12" s="3" customFormat="1" ht="31.5" customHeight="1">
      <c r="A38" s="9"/>
      <c r="B38" s="39" t="s">
        <v>145</v>
      </c>
      <c r="C38" s="40"/>
      <c r="D38" s="41"/>
      <c r="E38" s="30"/>
      <c r="F38" s="30"/>
      <c r="G38" s="42">
        <f>SUM(G10:G37)</f>
        <v>7070287.51</v>
      </c>
      <c r="H38" s="42"/>
      <c r="I38" s="42"/>
      <c r="J38" s="42"/>
      <c r="K38" s="42"/>
      <c r="L38" s="42"/>
    </row>
    <row r="39" spans="2:12" s="3" customFormat="1" ht="18" customHeight="1">
      <c r="B39" s="39" t="s">
        <v>144</v>
      </c>
      <c r="C39" s="40"/>
      <c r="D39" s="41"/>
      <c r="E39" s="31"/>
      <c r="F39" s="31"/>
      <c r="G39" s="42">
        <f>SUM(I10:I37)</f>
        <v>2920461.3339</v>
      </c>
      <c r="H39" s="42"/>
      <c r="I39" s="42"/>
      <c r="J39" s="42"/>
      <c r="K39" s="42"/>
      <c r="L39" s="42"/>
    </row>
    <row r="40" spans="2:12" s="3" customFormat="1" ht="18" customHeight="1">
      <c r="B40" s="32" t="s">
        <v>143</v>
      </c>
      <c r="C40" s="32"/>
      <c r="D40" s="32"/>
      <c r="G40" s="33">
        <f>SUM(J10:J37)</f>
        <v>2423982.9071370005</v>
      </c>
      <c r="H40" s="32"/>
      <c r="I40" s="13"/>
      <c r="J40" s="13"/>
      <c r="K40" s="13"/>
      <c r="L40" s="13"/>
    </row>
    <row r="41" spans="2:12" ht="18">
      <c r="B41" s="37"/>
      <c r="C41" s="37"/>
      <c r="D41" s="37"/>
      <c r="E41" s="29"/>
      <c r="F41" s="29"/>
      <c r="G41" s="38"/>
      <c r="H41" s="38"/>
      <c r="I41" s="38"/>
      <c r="J41" s="38"/>
      <c r="K41" s="38"/>
      <c r="L41" s="38"/>
    </row>
    <row r="42" spans="2:12" ht="18">
      <c r="B42" s="37"/>
      <c r="C42" s="37"/>
      <c r="D42" s="37"/>
      <c r="E42" s="29"/>
      <c r="F42" s="29"/>
      <c r="G42" s="38"/>
      <c r="H42" s="38"/>
      <c r="I42" s="38"/>
      <c r="J42" s="38"/>
      <c r="K42" s="38"/>
      <c r="L42" s="38"/>
    </row>
    <row r="43" spans="7:12" ht="12.75">
      <c r="G43" s="14"/>
      <c r="H43" s="14"/>
      <c r="I43" s="14"/>
      <c r="J43" s="14"/>
      <c r="K43" s="14"/>
      <c r="L43" s="14"/>
    </row>
    <row r="44" spans="7:12" ht="12.75">
      <c r="G44" s="14"/>
      <c r="H44" s="14"/>
      <c r="I44" s="14"/>
      <c r="J44" s="14"/>
      <c r="K44" s="14"/>
      <c r="L44" s="14"/>
    </row>
    <row r="45" spans="2:12" ht="12.75">
      <c r="B45" s="5"/>
      <c r="C45" s="5"/>
      <c r="D45" s="5"/>
      <c r="E45" s="5"/>
      <c r="F45" s="5"/>
      <c r="G45" s="6"/>
      <c r="H45" s="7"/>
      <c r="I45" s="8"/>
      <c r="J45" s="8"/>
      <c r="K45" s="8"/>
      <c r="L45" s="5"/>
    </row>
    <row r="46" spans="2:12" ht="12.75">
      <c r="B46" s="5"/>
      <c r="C46" s="5"/>
      <c r="D46" s="5"/>
      <c r="E46" s="5"/>
      <c r="F46" s="5"/>
      <c r="G46" s="6"/>
      <c r="H46" s="7"/>
      <c r="I46" s="8"/>
      <c r="J46" s="8"/>
      <c r="K46" s="8"/>
      <c r="L46" s="5"/>
    </row>
    <row r="47" spans="2:12" ht="12.75">
      <c r="B47" s="5"/>
      <c r="C47" s="5"/>
      <c r="D47" s="5"/>
      <c r="E47" s="5"/>
      <c r="F47" s="5"/>
      <c r="G47" s="6"/>
      <c r="H47" s="7"/>
      <c r="I47" s="8"/>
      <c r="J47" s="8"/>
      <c r="K47" s="8"/>
      <c r="L47" s="5"/>
    </row>
    <row r="48" spans="2:12" ht="12.75">
      <c r="B48" s="5"/>
      <c r="C48" s="5"/>
      <c r="D48" s="5"/>
      <c r="E48" s="5"/>
      <c r="F48" s="5"/>
      <c r="G48" s="6"/>
      <c r="H48" s="7"/>
      <c r="I48" s="8"/>
      <c r="J48" s="8"/>
      <c r="K48" s="8"/>
      <c r="L48" s="5"/>
    </row>
    <row r="49" spans="2:12" ht="12.75">
      <c r="B49" s="5"/>
      <c r="C49" s="5"/>
      <c r="D49" s="5"/>
      <c r="E49" s="5"/>
      <c r="F49" s="5"/>
      <c r="G49" s="6"/>
      <c r="H49" s="7"/>
      <c r="I49" s="8"/>
      <c r="J49" s="8"/>
      <c r="K49" s="8"/>
      <c r="L49" s="5"/>
    </row>
    <row r="50" spans="2:12" ht="12.75">
      <c r="B50" s="5"/>
      <c r="C50" s="5"/>
      <c r="D50" s="5"/>
      <c r="E50" s="5"/>
      <c r="F50" s="5"/>
      <c r="G50" s="6"/>
      <c r="H50" s="7"/>
      <c r="I50" s="8"/>
      <c r="J50" s="8"/>
      <c r="K50" s="8"/>
      <c r="L50" s="5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sheetProtection/>
  <mergeCells count="10">
    <mergeCell ref="B7:L7"/>
    <mergeCell ref="B8:L8"/>
    <mergeCell ref="B41:D41"/>
    <mergeCell ref="B42:D42"/>
    <mergeCell ref="G41:L41"/>
    <mergeCell ref="G42:L42"/>
    <mergeCell ref="B38:D38"/>
    <mergeCell ref="G38:L38"/>
    <mergeCell ref="B39:D39"/>
    <mergeCell ref="G39:L39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0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9.7109375" style="0" customWidth="1"/>
    <col min="2" max="2" width="13.140625" style="0" customWidth="1"/>
    <col min="3" max="3" width="15.57421875" style="0" customWidth="1"/>
    <col min="4" max="4" width="13.00390625" style="0" customWidth="1"/>
    <col min="5" max="5" width="9.140625" style="0" customWidth="1"/>
    <col min="6" max="6" width="12.8515625" style="0" customWidth="1"/>
  </cols>
  <sheetData>
    <row r="4" spans="4:5" ht="12.75">
      <c r="D4" s="47" t="s">
        <v>150</v>
      </c>
      <c r="E4" s="47"/>
    </row>
    <row r="5" spans="1:8" ht="34.5" customHeight="1">
      <c r="A5" s="43" t="s">
        <v>147</v>
      </c>
      <c r="B5" s="44"/>
      <c r="C5" s="44"/>
      <c r="D5" s="44"/>
      <c r="E5" s="44"/>
      <c r="F5" s="44"/>
      <c r="G5" s="44"/>
      <c r="H5" s="45"/>
    </row>
    <row r="6" spans="1:8" ht="22.5">
      <c r="A6" s="11" t="s">
        <v>0</v>
      </c>
      <c r="B6" s="11" t="s">
        <v>1</v>
      </c>
      <c r="C6" s="11" t="s">
        <v>2</v>
      </c>
      <c r="D6" s="11" t="s">
        <v>3</v>
      </c>
      <c r="E6" s="11" t="s">
        <v>6</v>
      </c>
      <c r="F6" s="11" t="s">
        <v>4</v>
      </c>
      <c r="G6" s="11" t="s">
        <v>7</v>
      </c>
      <c r="H6" s="11" t="s">
        <v>5</v>
      </c>
    </row>
    <row r="7" spans="1:9" ht="33.75">
      <c r="A7" s="12" t="s">
        <v>63</v>
      </c>
      <c r="B7" s="15" t="s">
        <v>14</v>
      </c>
      <c r="C7" s="15" t="s">
        <v>28</v>
      </c>
      <c r="D7" s="16">
        <v>100000</v>
      </c>
      <c r="E7" s="17">
        <v>0.4</v>
      </c>
      <c r="F7" s="16">
        <f>D7*E7</f>
        <v>40000</v>
      </c>
      <c r="G7" s="23" t="s">
        <v>47</v>
      </c>
      <c r="H7" s="15" t="s">
        <v>126</v>
      </c>
      <c r="I7" s="34"/>
    </row>
    <row r="8" spans="1:8" ht="84.75" customHeight="1">
      <c r="A8" s="12" t="s">
        <v>77</v>
      </c>
      <c r="B8" s="15" t="s">
        <v>22</v>
      </c>
      <c r="C8" s="15" t="s">
        <v>38</v>
      </c>
      <c r="D8" s="16">
        <v>132400</v>
      </c>
      <c r="E8" s="17">
        <v>0.5</v>
      </c>
      <c r="F8" s="16">
        <f>D8*E8</f>
        <v>66200</v>
      </c>
      <c r="G8" s="23" t="s">
        <v>55</v>
      </c>
      <c r="H8" s="15" t="s">
        <v>125</v>
      </c>
    </row>
    <row r="9" spans="1:8" ht="56.25">
      <c r="A9" s="12" t="s">
        <v>78</v>
      </c>
      <c r="B9" s="15" t="s">
        <v>23</v>
      </c>
      <c r="C9" s="15" t="s">
        <v>39</v>
      </c>
      <c r="D9" s="16">
        <v>163504</v>
      </c>
      <c r="E9" s="17">
        <v>0.5</v>
      </c>
      <c r="F9" s="16">
        <f>D9*E9</f>
        <v>81752</v>
      </c>
      <c r="G9" s="23" t="s">
        <v>56</v>
      </c>
      <c r="H9" s="15" t="s">
        <v>81</v>
      </c>
    </row>
    <row r="10" spans="3:6" ht="12.75">
      <c r="C10" s="26" t="s">
        <v>120</v>
      </c>
      <c r="D10" s="27">
        <f>SUM(D8:D9)</f>
        <v>295904</v>
      </c>
      <c r="E10" s="14"/>
      <c r="F10" s="27">
        <f>SUM(F7:F9)</f>
        <v>187952</v>
      </c>
    </row>
  </sheetData>
  <sheetProtection/>
  <mergeCells count="1">
    <mergeCell ref="A5:H5"/>
  </mergeCells>
  <printOptions/>
  <pageMargins left="0.7480314960629921" right="0.7480314960629921" top="0.984251968503937" bottom="0.984251968503937" header="0" footer="0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2013-12-10T12:07:00Z</cp:lastPrinted>
  <dcterms:created xsi:type="dcterms:W3CDTF">1996-11-27T10:00:04Z</dcterms:created>
  <dcterms:modified xsi:type="dcterms:W3CDTF">2013-12-10T12:10:58Z</dcterms:modified>
  <cp:category/>
  <cp:version/>
  <cp:contentType/>
  <cp:contentStatus/>
</cp:coreProperties>
</file>